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225"/>
  </bookViews>
  <sheets>
    <sheet name="PRE BOY-YB" sheetId="12" r:id="rId1"/>
  </sheets>
  <calcPr calcId="145621"/>
</workbook>
</file>

<file path=xl/calcChain.xml><?xml version="1.0" encoding="utf-8"?>
<calcChain xmlns="http://schemas.openxmlformats.org/spreadsheetml/2006/main">
  <c r="C23" i="12" l="1"/>
  <c r="D23" i="12" s="1"/>
  <c r="E23" i="12" s="1"/>
  <c r="C22" i="12"/>
  <c r="D22" i="12" s="1"/>
  <c r="E22" i="12" s="1"/>
  <c r="C24" i="12"/>
  <c r="D24" i="12" s="1"/>
  <c r="E24" i="12" s="1"/>
  <c r="D11" i="12"/>
  <c r="C11" i="12"/>
  <c r="C21" i="12"/>
  <c r="D21" i="12"/>
  <c r="E21" i="12"/>
  <c r="B21" i="12"/>
  <c r="C14" i="12"/>
  <c r="D14" i="12"/>
  <c r="E14" i="12"/>
  <c r="B14" i="12"/>
  <c r="G8" i="12"/>
  <c r="E11" i="12"/>
  <c r="G15" i="12"/>
  <c r="G23" i="12"/>
  <c r="G24" i="12" s="1"/>
  <c r="G11" i="12" l="1"/>
  <c r="A12" i="12" l="1"/>
  <c r="D1" i="12" l="1"/>
  <c r="B17" i="12"/>
  <c r="F17" i="12" l="1"/>
  <c r="D18" i="12"/>
</calcChain>
</file>

<file path=xl/sharedStrings.xml><?xml version="1.0" encoding="utf-8"?>
<sst xmlns="http://schemas.openxmlformats.org/spreadsheetml/2006/main" count="34" uniqueCount="33">
  <si>
    <t>CTNS</t>
    <phoneticPr fontId="1" type="noConversion"/>
  </si>
  <si>
    <t>per CTN</t>
    <phoneticPr fontId="1" type="noConversion"/>
  </si>
  <si>
    <t>MEAS:</t>
    <phoneticPr fontId="1" type="noConversion"/>
  </si>
  <si>
    <t>Description</t>
    <phoneticPr fontId="1" type="noConversion"/>
  </si>
  <si>
    <t>Style NO.</t>
    <phoneticPr fontId="1" type="noConversion"/>
  </si>
  <si>
    <t>Shell Fabric</t>
    <phoneticPr fontId="1" type="noConversion"/>
  </si>
  <si>
    <t>Lining</t>
    <phoneticPr fontId="1" type="noConversion"/>
  </si>
  <si>
    <t>Filler</t>
    <phoneticPr fontId="1" type="noConversion"/>
  </si>
  <si>
    <t>Quantity List</t>
    <phoneticPr fontId="1" type="noConversion"/>
  </si>
  <si>
    <t>COLOR / SIZE</t>
    <phoneticPr fontId="1" type="noConversion"/>
  </si>
  <si>
    <t>S</t>
    <phoneticPr fontId="1" type="noConversion"/>
  </si>
  <si>
    <t>M</t>
    <phoneticPr fontId="1" type="noConversion"/>
  </si>
  <si>
    <t>L</t>
    <phoneticPr fontId="1" type="noConversion"/>
  </si>
  <si>
    <t>XL</t>
    <phoneticPr fontId="1" type="noConversion"/>
  </si>
  <si>
    <t>PCS/Color</t>
    <phoneticPr fontId="1" type="noConversion"/>
  </si>
  <si>
    <t>Packing List</t>
    <phoneticPr fontId="1" type="noConversion"/>
  </si>
  <si>
    <t>PCS</t>
    <phoneticPr fontId="1" type="noConversion"/>
  </si>
  <si>
    <t>SIZE SPEC</t>
    <phoneticPr fontId="1" type="noConversion"/>
  </si>
  <si>
    <t>TOTAL :</t>
    <phoneticPr fontId="1" type="noConversion"/>
  </si>
  <si>
    <t>Total G.W:</t>
    <phoneticPr fontId="1" type="noConversion"/>
  </si>
  <si>
    <t>1/2 Chest</t>
    <phoneticPr fontId="1" type="noConversion"/>
  </si>
  <si>
    <t>B.C.Length</t>
    <phoneticPr fontId="1" type="noConversion"/>
  </si>
  <si>
    <t>JACKET IN- STOCK</t>
    <phoneticPr fontId="1" type="noConversion"/>
  </si>
  <si>
    <t>Ratio(Solid Color/Full sizes)</t>
    <phoneticPr fontId="1" type="noConversion"/>
  </si>
  <si>
    <t>Black</t>
    <phoneticPr fontId="1" type="noConversion"/>
  </si>
  <si>
    <t>cm</t>
    <phoneticPr fontId="1" type="noConversion"/>
  </si>
  <si>
    <t>IMITATED DOWN  Polyfill,</t>
    <phoneticPr fontId="1" type="noConversion"/>
  </si>
  <si>
    <t>Sleeve Length</t>
    <phoneticPr fontId="1" type="noConversion"/>
  </si>
  <si>
    <t xml:space="preserve">REVERSIBLE-MEN FAKE DOWN JACKET </t>
    <phoneticPr fontId="1" type="noConversion"/>
  </si>
  <si>
    <t>Black</t>
    <phoneticPr fontId="1" type="noConversion"/>
  </si>
  <si>
    <t>100%NYLON 40D</t>
    <phoneticPr fontId="1" type="noConversion"/>
  </si>
  <si>
    <t>100% Polyester 210t</t>
    <phoneticPr fontId="1" type="noConversion"/>
  </si>
  <si>
    <t>We will charge 0.25$ more if you want to change labels&amp;tags.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</si>
</sst>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&quot;Total Quantity : &quot;\ 0\ &quot;PCS&quot;"/>
    <numFmt numFmtId="165" formatCode="&quot;#&quot;\ #"/>
    <numFmt numFmtId="166" formatCode="0.0&quot;KGS&quot;"/>
    <numFmt numFmtId="167" formatCode="&quot; X &quot;00"/>
    <numFmt numFmtId="168" formatCode="0.00\ &quot;CBM&quot;"/>
    <numFmt numFmtId="169" formatCode="&quot;G/W:&quot;0.0&quot;KGS&quot;"/>
    <numFmt numFmtId="170" formatCode="&quot;N/W:&quot;0.0&quot;KGS&quot;"/>
    <numFmt numFmtId="171" formatCode="0\ &quot;CM&quot;"/>
    <numFmt numFmtId="172" formatCode="0\ &quot;X&quot;"/>
    <numFmt numFmtId="173" formatCode="0;_Ѐ"/>
    <numFmt numFmtId="174" formatCode="&quot;UNIT PRICE : US$ &quot;0.00\ &quot; FOB(XIAMEN)&quot;"/>
    <numFmt numFmtId="175" formatCode="0&quot;PCS&quot;"/>
  </numFmts>
  <fonts count="14">
    <font>
      <sz val="12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4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i/>
      <sz val="12"/>
      <name val="Calibri"/>
      <family val="2"/>
    </font>
    <font>
      <b/>
      <i/>
      <sz val="14"/>
      <name val="Calibri"/>
      <family val="2"/>
    </font>
    <font>
      <b/>
      <sz val="14"/>
      <color rgb="FF00206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3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Fill="1"/>
    <xf numFmtId="0" fontId="5" fillId="0" borderId="0" xfId="0" applyFont="1"/>
    <xf numFmtId="0" fontId="7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Fill="1" applyBorder="1"/>
    <xf numFmtId="49" fontId="6" fillId="0" borderId="1" xfId="0" applyNumberFormat="1" applyFont="1" applyFill="1" applyBorder="1" applyAlignment="1">
      <alignment horizontal="center" vertical="center"/>
    </xf>
    <xf numFmtId="13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9" fillId="0" borderId="0" xfId="0" applyFont="1" applyFill="1"/>
    <xf numFmtId="0" fontId="9" fillId="0" borderId="0" xfId="0" applyFont="1"/>
    <xf numFmtId="0" fontId="10" fillId="0" borderId="1" xfId="0" applyFont="1" applyFill="1" applyBorder="1"/>
    <xf numFmtId="0" fontId="10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/>
    <xf numFmtId="0" fontId="10" fillId="0" borderId="0" xfId="0" applyFont="1" applyFill="1" applyBorder="1"/>
    <xf numFmtId="0" fontId="5" fillId="0" borderId="0" xfId="0" applyFont="1" applyBorder="1"/>
    <xf numFmtId="0" fontId="5" fillId="0" borderId="1" xfId="0" applyFont="1" applyFill="1" applyBorder="1"/>
    <xf numFmtId="0" fontId="10" fillId="0" borderId="0" xfId="0" applyFont="1" applyFill="1" applyAlignment="1">
      <alignment horizontal="center"/>
    </xf>
    <xf numFmtId="167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3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left" vertical="center"/>
    </xf>
    <xf numFmtId="0" fontId="11" fillId="0" borderId="1" xfId="0" applyFont="1" applyFill="1" applyBorder="1"/>
    <xf numFmtId="0" fontId="5" fillId="0" borderId="5" xfId="0" applyFont="1" applyFill="1" applyBorder="1"/>
    <xf numFmtId="0" fontId="5" fillId="0" borderId="5" xfId="0" applyFont="1" applyFill="1" applyBorder="1" applyAlignment="1">
      <alignment vertical="center"/>
    </xf>
    <xf numFmtId="0" fontId="9" fillId="0" borderId="5" xfId="0" applyFont="1" applyFill="1" applyBorder="1"/>
    <xf numFmtId="0" fontId="10" fillId="0" borderId="5" xfId="0" applyFont="1" applyFill="1" applyBorder="1"/>
    <xf numFmtId="0" fontId="10" fillId="0" borderId="5" xfId="0" applyFont="1" applyFill="1" applyBorder="1" applyAlignment="1">
      <alignment horizontal="center"/>
    </xf>
    <xf numFmtId="169" fontId="10" fillId="0" borderId="6" xfId="0" applyNumberFormat="1" applyFont="1" applyFill="1" applyBorder="1" applyAlignment="1">
      <alignment horizontal="left"/>
    </xf>
    <xf numFmtId="0" fontId="10" fillId="0" borderId="7" xfId="0" applyFont="1" applyFill="1" applyBorder="1"/>
    <xf numFmtId="0" fontId="8" fillId="0" borderId="4" xfId="0" applyFont="1" applyFill="1" applyBorder="1"/>
    <xf numFmtId="0" fontId="8" fillId="0" borderId="4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7" fillId="0" borderId="4" xfId="0" applyFont="1" applyFill="1" applyBorder="1"/>
    <xf numFmtId="0" fontId="5" fillId="0" borderId="8" xfId="0" applyFont="1" applyFill="1" applyBorder="1"/>
    <xf numFmtId="0" fontId="5" fillId="0" borderId="0" xfId="0" applyFont="1" applyFill="1" applyBorder="1"/>
    <xf numFmtId="0" fontId="7" fillId="0" borderId="2" xfId="0" applyNumberFormat="1" applyFont="1" applyFill="1" applyBorder="1" applyAlignment="1">
      <alignment horizontal="center"/>
    </xf>
    <xf numFmtId="0" fontId="5" fillId="0" borderId="9" xfId="0" applyFont="1" applyFill="1" applyBorder="1"/>
    <xf numFmtId="0" fontId="10" fillId="0" borderId="12" xfId="0" applyFont="1" applyFill="1" applyBorder="1"/>
    <xf numFmtId="169" fontId="8" fillId="0" borderId="3" xfId="0" applyNumberFormat="1" applyFont="1" applyFill="1" applyBorder="1" applyAlignment="1">
      <alignment horizontal="right"/>
    </xf>
    <xf numFmtId="173" fontId="8" fillId="0" borderId="4" xfId="0" applyNumberFormat="1" applyFont="1" applyFill="1" applyBorder="1"/>
    <xf numFmtId="0" fontId="6" fillId="0" borderId="1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10" fillId="0" borderId="13" xfId="0" applyFont="1" applyFill="1" applyBorder="1"/>
    <xf numFmtId="0" fontId="5" fillId="0" borderId="10" xfId="0" applyFont="1" applyFill="1" applyBorder="1" applyAlignment="1">
      <alignment horizontal="center" vertical="center"/>
    </xf>
    <xf numFmtId="170" fontId="10" fillId="0" borderId="14" xfId="0" applyNumberFormat="1" applyFont="1" applyFill="1" applyBorder="1" applyAlignment="1">
      <alignment horizontal="left"/>
    </xf>
    <xf numFmtId="172" fontId="10" fillId="0" borderId="12" xfId="0" applyNumberFormat="1" applyFont="1" applyFill="1" applyBorder="1" applyAlignment="1">
      <alignment horizontal="center"/>
    </xf>
    <xf numFmtId="171" fontId="10" fillId="0" borderId="12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12" fillId="0" borderId="1" xfId="0" applyFont="1" applyFill="1" applyBorder="1"/>
    <xf numFmtId="0" fontId="8" fillId="0" borderId="11" xfId="0" applyFont="1" applyFill="1" applyBorder="1" applyAlignment="1">
      <alignment horizontal="center"/>
    </xf>
    <xf numFmtId="174" fontId="13" fillId="2" borderId="9" xfId="0" applyNumberFormat="1" applyFont="1" applyFill="1" applyBorder="1" applyAlignment="1">
      <alignment horizontal="center" vertical="center"/>
    </xf>
    <xf numFmtId="174" fontId="13" fillId="2" borderId="0" xfId="0" applyNumberFormat="1" applyFont="1" applyFill="1" applyBorder="1" applyAlignment="1">
      <alignment horizontal="center" vertical="center"/>
    </xf>
    <xf numFmtId="174" fontId="13" fillId="2" borderId="5" xfId="0" applyNumberFormat="1" applyFont="1" applyFill="1" applyBorder="1" applyAlignment="1">
      <alignment horizontal="center" vertical="center"/>
    </xf>
    <xf numFmtId="164" fontId="13" fillId="2" borderId="6" xfId="0" applyNumberFormat="1" applyFont="1" applyFill="1" applyBorder="1" applyAlignment="1">
      <alignment horizontal="right" vertical="center"/>
    </xf>
    <xf numFmtId="164" fontId="13" fillId="2" borderId="7" xfId="0" applyNumberFormat="1" applyFont="1" applyFill="1" applyBorder="1" applyAlignment="1">
      <alignment horizontal="right" vertical="center"/>
    </xf>
    <xf numFmtId="164" fontId="13" fillId="2" borderId="8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5" fontId="4" fillId="0" borderId="3" xfId="0" applyNumberFormat="1" applyFont="1" applyFill="1" applyBorder="1" applyAlignment="1">
      <alignment horizontal="center" vertical="center"/>
    </xf>
    <xf numFmtId="175" fontId="4" fillId="0" borderId="4" xfId="0" applyNumberFormat="1" applyFont="1" applyFill="1" applyBorder="1" applyAlignment="1">
      <alignment horizontal="center" vertical="center"/>
    </xf>
    <xf numFmtId="175" fontId="4" fillId="0" borderId="2" xfId="0" applyNumberFormat="1" applyFont="1" applyFill="1" applyBorder="1" applyAlignment="1">
      <alignment horizontal="center" vertical="center"/>
    </xf>
    <xf numFmtId="166" fontId="5" fillId="0" borderId="12" xfId="0" applyNumberFormat="1" applyFont="1" applyFill="1" applyBorder="1" applyAlignment="1">
      <alignment horizontal="right"/>
    </xf>
    <xf numFmtId="166" fontId="5" fillId="0" borderId="13" xfId="0" applyNumberFormat="1" applyFont="1" applyFill="1" applyBorder="1" applyAlignment="1">
      <alignment horizontal="right"/>
    </xf>
    <xf numFmtId="166" fontId="5" fillId="0" borderId="7" xfId="0" applyNumberFormat="1" applyFont="1" applyFill="1" applyBorder="1" applyAlignment="1">
      <alignment horizontal="left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168" fontId="8" fillId="0" borderId="4" xfId="0" applyNumberFormat="1" applyFont="1" applyFill="1" applyBorder="1" applyAlignment="1">
      <alignment horizontal="right"/>
    </xf>
    <xf numFmtId="168" fontId="8" fillId="0" borderId="2" xfId="0" applyNumberFormat="1" applyFont="1" applyFill="1" applyBorder="1" applyAlignment="1">
      <alignment horizontal="right"/>
    </xf>
    <xf numFmtId="168" fontId="5" fillId="0" borderId="7" xfId="0" applyNumberFormat="1" applyFont="1" applyFill="1" applyBorder="1" applyAlignment="1">
      <alignment horizontal="right"/>
    </xf>
    <xf numFmtId="168" fontId="5" fillId="0" borderId="8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 vertical="center"/>
    </xf>
    <xf numFmtId="165" fontId="8" fillId="0" borderId="1" xfId="0" applyNumberFormat="1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56029</xdr:colOff>
      <xdr:row>0</xdr:row>
      <xdr:rowOff>0</xdr:rowOff>
    </xdr:from>
    <xdr:to>
      <xdr:col>15</xdr:col>
      <xdr:colOff>92994</xdr:colOff>
      <xdr:row>28</xdr:row>
      <xdr:rowOff>11207</xdr:rowOff>
    </xdr:to>
    <xdr:pic>
      <xdr:nvPicPr>
        <xdr:cNvPr id="11" name="图片 1" descr="16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10000" contrast="10000"/>
        </a:blip>
        <a:srcRect/>
        <a:stretch>
          <a:fillRect/>
        </a:stretch>
      </xdr:blipFill>
      <xdr:spPr bwMode="auto">
        <a:xfrm>
          <a:off x="3866029" y="0"/>
          <a:ext cx="7802641" cy="56925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694765</xdr:colOff>
      <xdr:row>26</xdr:row>
      <xdr:rowOff>119902</xdr:rowOff>
    </xdr:from>
    <xdr:to>
      <xdr:col>14</xdr:col>
      <xdr:colOff>2062158</xdr:colOff>
      <xdr:row>37</xdr:row>
      <xdr:rowOff>145676</xdr:rowOff>
    </xdr:to>
    <xdr:pic>
      <xdr:nvPicPr>
        <xdr:cNvPr id="14" name="图片 2" descr="1610背面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10000" contrast="10000"/>
        </a:blip>
        <a:srcRect/>
        <a:stretch>
          <a:fillRect/>
        </a:stretch>
      </xdr:blipFill>
      <xdr:spPr bwMode="auto">
        <a:xfrm>
          <a:off x="8538883" y="5397873"/>
          <a:ext cx="2981040" cy="22445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4"/>
  <sheetViews>
    <sheetView showGridLines="0" tabSelected="1" zoomScale="85" zoomScaleNormal="85" workbookViewId="0">
      <selection activeCell="U23" sqref="U23"/>
    </sheetView>
  </sheetViews>
  <sheetFormatPr defaultRowHeight="15.75"/>
  <cols>
    <col min="1" max="1" width="13.5" style="5" customWidth="1"/>
    <col min="2" max="6" width="5.625" style="5" customWidth="1"/>
    <col min="7" max="7" width="8.5" style="5" customWidth="1"/>
    <col min="8" max="14" width="10.625" style="5" customWidth="1"/>
    <col min="15" max="15" width="27.75" style="5" customWidth="1"/>
    <col min="16" max="21" width="10.625" style="5" customWidth="1"/>
    <col min="22" max="28" width="10.625" style="6" customWidth="1"/>
    <col min="29" max="30" width="10.625" customWidth="1"/>
  </cols>
  <sheetData>
    <row r="1" spans="1:28" ht="18" customHeight="1">
      <c r="A1" s="65" t="s">
        <v>22</v>
      </c>
      <c r="B1" s="66"/>
      <c r="C1" s="67"/>
      <c r="D1" s="68">
        <f>A12</f>
        <v>12000</v>
      </c>
      <c r="E1" s="69"/>
      <c r="F1" s="69"/>
      <c r="G1" s="70"/>
      <c r="O1" s="31"/>
    </row>
    <row r="2" spans="1:28" ht="18" customHeight="1">
      <c r="A2" s="59">
        <v>8.6999999999999993</v>
      </c>
      <c r="B2" s="60"/>
      <c r="C2" s="60"/>
      <c r="D2" s="60"/>
      <c r="E2" s="60"/>
      <c r="F2" s="60"/>
      <c r="G2" s="61"/>
      <c r="O2" s="31"/>
    </row>
    <row r="3" spans="1:28" ht="18" customHeight="1">
      <c r="A3" s="86" t="s">
        <v>32</v>
      </c>
      <c r="B3" s="87"/>
      <c r="C3" s="87"/>
      <c r="D3" s="87"/>
      <c r="E3" s="87"/>
      <c r="F3" s="87"/>
      <c r="G3" s="88"/>
      <c r="O3" s="31"/>
    </row>
    <row r="4" spans="1:28" ht="18" customHeight="1">
      <c r="A4" s="7" t="s">
        <v>3</v>
      </c>
      <c r="B4" s="83" t="s">
        <v>28</v>
      </c>
      <c r="C4" s="83"/>
      <c r="D4" s="83"/>
      <c r="E4" s="83"/>
      <c r="F4" s="83"/>
      <c r="G4" s="83"/>
      <c r="O4" s="31"/>
    </row>
    <row r="5" spans="1:28" ht="18" customHeight="1">
      <c r="A5" s="7" t="s">
        <v>4</v>
      </c>
      <c r="B5" s="84">
        <v>18001</v>
      </c>
      <c r="C5" s="84"/>
      <c r="D5" s="84"/>
      <c r="E5" s="84"/>
      <c r="F5" s="84"/>
      <c r="G5" s="84"/>
      <c r="O5" s="31"/>
    </row>
    <row r="6" spans="1:28" ht="18" customHeight="1">
      <c r="A6" s="7" t="s">
        <v>5</v>
      </c>
      <c r="B6" s="89" t="s">
        <v>30</v>
      </c>
      <c r="C6" s="89"/>
      <c r="D6" s="89"/>
      <c r="E6" s="89"/>
      <c r="F6" s="89"/>
      <c r="G6" s="89"/>
      <c r="O6" s="31"/>
    </row>
    <row r="7" spans="1:28" ht="18" customHeight="1">
      <c r="A7" s="7" t="s">
        <v>6</v>
      </c>
      <c r="B7" s="85" t="s">
        <v>31</v>
      </c>
      <c r="C7" s="85"/>
      <c r="D7" s="85"/>
      <c r="E7" s="85"/>
      <c r="F7" s="85"/>
      <c r="G7" s="85"/>
      <c r="O7" s="31"/>
    </row>
    <row r="8" spans="1:28" s="1" customFormat="1" ht="18" customHeight="1">
      <c r="A8" s="7" t="s">
        <v>7</v>
      </c>
      <c r="B8" s="26" t="s">
        <v>26</v>
      </c>
      <c r="C8" s="27"/>
      <c r="D8" s="27"/>
      <c r="E8" s="27"/>
      <c r="F8" s="28">
        <v>140</v>
      </c>
      <c r="G8" s="29" t="str">
        <f>IF(F8&gt;220,"G/PC","G/M²")</f>
        <v>G/M²</v>
      </c>
      <c r="H8" s="8"/>
      <c r="I8" s="8"/>
      <c r="J8" s="8"/>
      <c r="K8" s="8"/>
      <c r="L8" s="8"/>
      <c r="M8" s="8"/>
      <c r="N8" s="8"/>
      <c r="O8" s="32"/>
      <c r="P8" s="8"/>
      <c r="Q8" s="8"/>
      <c r="R8" s="8"/>
      <c r="S8" s="8"/>
      <c r="T8" s="8"/>
      <c r="U8" s="8"/>
      <c r="V8" s="9"/>
      <c r="W8" s="9"/>
      <c r="X8" s="9"/>
      <c r="Y8" s="9"/>
      <c r="Z8" s="9"/>
      <c r="AA8" s="9"/>
      <c r="AB8" s="9"/>
    </row>
    <row r="9" spans="1:28" s="1" customFormat="1" ht="18" customHeight="1">
      <c r="A9" s="56"/>
      <c r="B9" s="74" t="s">
        <v>8</v>
      </c>
      <c r="C9" s="75"/>
      <c r="D9" s="75"/>
      <c r="E9" s="75"/>
      <c r="F9" s="75"/>
      <c r="G9" s="76"/>
      <c r="H9" s="8"/>
      <c r="I9" s="8"/>
      <c r="J9" s="8"/>
      <c r="K9" s="8"/>
      <c r="L9" s="8"/>
      <c r="M9" s="8"/>
      <c r="N9" s="8"/>
      <c r="O9" s="32"/>
      <c r="P9" s="8"/>
      <c r="Q9" s="8"/>
      <c r="R9" s="8"/>
      <c r="S9" s="8"/>
      <c r="T9" s="8"/>
      <c r="U9" s="8"/>
      <c r="V9" s="9"/>
      <c r="W9" s="9"/>
      <c r="X9" s="9"/>
      <c r="Y9" s="9"/>
      <c r="Z9" s="9"/>
      <c r="AA9" s="9"/>
      <c r="AB9" s="9"/>
    </row>
    <row r="10" spans="1:28" s="3" customFormat="1" ht="18" customHeight="1">
      <c r="A10" s="10" t="s">
        <v>9</v>
      </c>
      <c r="B10" s="11" t="s">
        <v>10</v>
      </c>
      <c r="C10" s="12" t="s">
        <v>11</v>
      </c>
      <c r="D10" s="12" t="s">
        <v>12</v>
      </c>
      <c r="E10" s="11" t="s">
        <v>13</v>
      </c>
      <c r="F10" s="11"/>
      <c r="G10" s="13" t="s">
        <v>14</v>
      </c>
      <c r="H10" s="14"/>
      <c r="I10" s="14"/>
      <c r="J10" s="14"/>
      <c r="K10" s="14"/>
      <c r="L10" s="14"/>
      <c r="M10" s="14"/>
      <c r="N10" s="14"/>
      <c r="O10" s="33"/>
      <c r="P10" s="14"/>
      <c r="Q10" s="14"/>
      <c r="R10" s="14"/>
      <c r="S10" s="14"/>
      <c r="T10" s="14"/>
      <c r="U10" s="14"/>
      <c r="V10" s="15"/>
      <c r="W10" s="15"/>
      <c r="X10" s="15"/>
      <c r="Y10" s="15"/>
      <c r="Z10" s="15"/>
      <c r="AA10" s="15"/>
      <c r="AB10" s="15"/>
    </row>
    <row r="11" spans="1:28" ht="15" customHeight="1">
      <c r="A11" s="16" t="s">
        <v>24</v>
      </c>
      <c r="B11" s="17">
        <v>2000</v>
      </c>
      <c r="C11" s="17">
        <f>$B11*(C$15/$B$15)</f>
        <v>4000</v>
      </c>
      <c r="D11" s="17">
        <f>$B11*(D$15/$B$15)</f>
        <v>4000</v>
      </c>
      <c r="E11" s="17">
        <f>$B11*(E$15/$B$15)</f>
        <v>2000</v>
      </c>
      <c r="F11" s="17"/>
      <c r="G11" s="44">
        <f>SUM(B11:F11)</f>
        <v>12000</v>
      </c>
      <c r="H11" s="18"/>
      <c r="I11" s="18"/>
      <c r="J11" s="18"/>
      <c r="K11" s="18"/>
      <c r="L11" s="18"/>
      <c r="M11" s="18"/>
      <c r="N11" s="18"/>
      <c r="O11" s="34"/>
      <c r="P11" s="18"/>
      <c r="Q11" s="18"/>
      <c r="R11" s="18"/>
      <c r="S11" s="18"/>
      <c r="T11" s="18"/>
      <c r="U11" s="18"/>
    </row>
    <row r="12" spans="1:28" s="2" customFormat="1" ht="18" customHeight="1">
      <c r="A12" s="62">
        <f>SUM(G11:G11)</f>
        <v>12000</v>
      </c>
      <c r="B12" s="63"/>
      <c r="C12" s="63"/>
      <c r="D12" s="63"/>
      <c r="E12" s="63"/>
      <c r="F12" s="63"/>
      <c r="G12" s="64"/>
      <c r="H12" s="19"/>
      <c r="I12" s="19"/>
      <c r="J12" s="19"/>
      <c r="K12" s="19"/>
      <c r="L12" s="19"/>
      <c r="M12" s="19"/>
      <c r="N12" s="19"/>
      <c r="O12" s="34"/>
      <c r="P12" s="19"/>
      <c r="Q12" s="19"/>
      <c r="R12" s="19"/>
      <c r="S12" s="19"/>
      <c r="T12" s="19"/>
      <c r="U12" s="19"/>
      <c r="V12" s="20"/>
      <c r="W12" s="20"/>
      <c r="X12" s="20"/>
      <c r="Y12" s="20"/>
      <c r="Z12" s="20"/>
      <c r="AA12" s="20"/>
      <c r="AB12" s="20"/>
    </row>
    <row r="13" spans="1:28" ht="18.75">
      <c r="A13" s="57" t="s">
        <v>15</v>
      </c>
      <c r="B13" s="77" t="s">
        <v>23</v>
      </c>
      <c r="C13" s="78"/>
      <c r="D13" s="78"/>
      <c r="E13" s="78"/>
      <c r="F13" s="78"/>
      <c r="G13" s="58" t="s">
        <v>16</v>
      </c>
      <c r="O13" s="31"/>
    </row>
    <row r="14" spans="1:28">
      <c r="A14" s="10" t="s">
        <v>9</v>
      </c>
      <c r="B14" s="11" t="str">
        <f>B10</f>
        <v>S</v>
      </c>
      <c r="C14" s="11" t="str">
        <f>C10</f>
        <v>M</v>
      </c>
      <c r="D14" s="11" t="str">
        <f>D10</f>
        <v>L</v>
      </c>
      <c r="E14" s="11" t="str">
        <f>E10</f>
        <v>XL</v>
      </c>
      <c r="F14" s="11"/>
      <c r="G14" s="49" t="s">
        <v>1</v>
      </c>
      <c r="O14" s="31"/>
    </row>
    <row r="15" spans="1:28">
      <c r="A15" s="21" t="s">
        <v>29</v>
      </c>
      <c r="B15" s="50">
        <v>5</v>
      </c>
      <c r="C15" s="50">
        <v>10</v>
      </c>
      <c r="D15" s="50">
        <v>10</v>
      </c>
      <c r="E15" s="50">
        <v>5</v>
      </c>
      <c r="F15" s="50"/>
      <c r="G15" s="52">
        <f>SUM(B15:F15)</f>
        <v>30</v>
      </c>
      <c r="O15" s="31"/>
    </row>
    <row r="16" spans="1:28" ht="6.75" customHeight="1">
      <c r="A16" s="45"/>
      <c r="B16" s="43"/>
      <c r="C16" s="43"/>
      <c r="D16" s="43"/>
      <c r="E16" s="43"/>
      <c r="F16" s="43"/>
      <c r="G16" s="32"/>
      <c r="O16" s="31"/>
    </row>
    <row r="17" spans="1:28">
      <c r="A17" s="47" t="s">
        <v>18</v>
      </c>
      <c r="B17" s="48">
        <f>A12/G15</f>
        <v>400</v>
      </c>
      <c r="C17" s="41" t="s">
        <v>0</v>
      </c>
      <c r="D17" s="38"/>
      <c r="E17" s="39"/>
      <c r="F17" s="79">
        <f>C19*D19*E19*B17/1000000</f>
        <v>58.463999999999999</v>
      </c>
      <c r="G17" s="80"/>
      <c r="N17" s="43"/>
      <c r="O17" s="31"/>
    </row>
    <row r="18" spans="1:28">
      <c r="A18" s="36">
        <v>16.5</v>
      </c>
      <c r="B18" s="37" t="s">
        <v>19</v>
      </c>
      <c r="C18" s="37"/>
      <c r="D18" s="73">
        <f>A18*B17</f>
        <v>6600</v>
      </c>
      <c r="E18" s="73"/>
      <c r="F18" s="81"/>
      <c r="G18" s="82"/>
      <c r="N18" s="43"/>
      <c r="O18" s="31"/>
    </row>
    <row r="19" spans="1:28">
      <c r="A19" s="53">
        <v>15</v>
      </c>
      <c r="B19" s="46" t="s">
        <v>2</v>
      </c>
      <c r="C19" s="54">
        <v>58</v>
      </c>
      <c r="D19" s="54">
        <v>36</v>
      </c>
      <c r="E19" s="55">
        <v>70</v>
      </c>
      <c r="F19" s="71"/>
      <c r="G19" s="72"/>
      <c r="N19" s="43"/>
      <c r="O19" s="31"/>
    </row>
    <row r="20" spans="1:28" s="4" customFormat="1" ht="6" customHeight="1">
      <c r="A20" s="40"/>
      <c r="B20" s="24"/>
      <c r="C20" s="23"/>
      <c r="D20" s="23"/>
      <c r="E20" s="24"/>
      <c r="F20" s="24"/>
      <c r="G20" s="24"/>
      <c r="H20" s="22"/>
      <c r="I20" s="22"/>
      <c r="J20" s="22"/>
      <c r="K20" s="22"/>
      <c r="L20" s="22"/>
      <c r="M20" s="22"/>
      <c r="N20" s="24"/>
      <c r="O20" s="35"/>
      <c r="P20" s="22"/>
      <c r="Q20" s="22"/>
      <c r="R20" s="22"/>
      <c r="S20" s="22"/>
      <c r="T20" s="22"/>
      <c r="U20" s="22"/>
      <c r="V20" s="25"/>
      <c r="W20" s="25"/>
      <c r="X20" s="25"/>
      <c r="Y20" s="25"/>
      <c r="Z20" s="25"/>
      <c r="AA20" s="25"/>
      <c r="AB20" s="25"/>
    </row>
    <row r="21" spans="1:28">
      <c r="A21" s="30" t="s">
        <v>17</v>
      </c>
      <c r="B21" s="11" t="str">
        <f>B10</f>
        <v>S</v>
      </c>
      <c r="C21" s="11" t="str">
        <f>C10</f>
        <v>M</v>
      </c>
      <c r="D21" s="11" t="str">
        <f>D10</f>
        <v>L</v>
      </c>
      <c r="E21" s="11" t="str">
        <f>E10</f>
        <v>XL</v>
      </c>
      <c r="F21" s="11"/>
      <c r="G21" s="42"/>
      <c r="N21" s="43"/>
      <c r="O21" s="31"/>
    </row>
    <row r="22" spans="1:28">
      <c r="A22" s="16" t="s">
        <v>20</v>
      </c>
      <c r="B22" s="16">
        <v>56</v>
      </c>
      <c r="C22" s="16">
        <f>B22+3</f>
        <v>59</v>
      </c>
      <c r="D22" s="16">
        <f t="shared" ref="D22:E22" si="0">C22+3</f>
        <v>62</v>
      </c>
      <c r="E22" s="16">
        <f t="shared" si="0"/>
        <v>65</v>
      </c>
      <c r="F22" s="16"/>
      <c r="G22" s="34" t="s">
        <v>25</v>
      </c>
      <c r="N22" s="43"/>
      <c r="O22" s="31"/>
    </row>
    <row r="23" spans="1:28">
      <c r="A23" s="16" t="s">
        <v>21</v>
      </c>
      <c r="B23" s="16">
        <v>68</v>
      </c>
      <c r="C23" s="16">
        <f>B23+2</f>
        <v>70</v>
      </c>
      <c r="D23" s="16">
        <f t="shared" ref="D23:E23" si="1">C23+2</f>
        <v>72</v>
      </c>
      <c r="E23" s="16">
        <f t="shared" si="1"/>
        <v>74</v>
      </c>
      <c r="F23" s="16"/>
      <c r="G23" s="34" t="str">
        <f>G22</f>
        <v>cm</v>
      </c>
      <c r="N23" s="43"/>
      <c r="O23" s="31"/>
    </row>
    <row r="24" spans="1:28">
      <c r="A24" s="16" t="s">
        <v>27</v>
      </c>
      <c r="B24" s="16">
        <v>66</v>
      </c>
      <c r="C24" s="16">
        <f>B24+1</f>
        <v>67</v>
      </c>
      <c r="D24" s="16">
        <f t="shared" ref="D24:E24" si="2">C24+1</f>
        <v>68</v>
      </c>
      <c r="E24" s="16">
        <f t="shared" si="2"/>
        <v>69</v>
      </c>
      <c r="F24" s="16"/>
      <c r="G24" s="51" t="str">
        <f>G23</f>
        <v>cm</v>
      </c>
      <c r="N24" s="43"/>
      <c r="O24" s="31"/>
    </row>
  </sheetData>
  <mergeCells count="15">
    <mergeCell ref="A2:G2"/>
    <mergeCell ref="A12:G12"/>
    <mergeCell ref="A1:C1"/>
    <mergeCell ref="D1:G1"/>
    <mergeCell ref="F19:G19"/>
    <mergeCell ref="D18:E18"/>
    <mergeCell ref="B9:G9"/>
    <mergeCell ref="B13:F13"/>
    <mergeCell ref="F17:G17"/>
    <mergeCell ref="F18:G18"/>
    <mergeCell ref="B4:G4"/>
    <mergeCell ref="B5:G5"/>
    <mergeCell ref="B7:G7"/>
    <mergeCell ref="A3:G3"/>
    <mergeCell ref="B6:G6"/>
  </mergeCells>
  <phoneticPr fontId="1" type="noConversion"/>
  <printOptions horizontalCentered="1" verticalCentered="1"/>
  <pageMargins left="0.19685039370078741" right="0.19685039370078741" top="0.31496062992125984" bottom="0.11811023622047245" header="0.23622047244094491" footer="0"/>
  <pageSetup paperSize="9" scale="83" orientation="landscape" verticalDpi="0" r:id="rId1"/>
  <headerFooter alignWithMargins="0">
    <oddFooter>&amp;C&amp;"Calibri,常规"&amp;10PAGE 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 BOY-YB</vt:lpstr>
    </vt:vector>
  </TitlesOfParts>
  <Company/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office</cp:lastModifiedBy>
  <cp:revision/>
  <cp:lastPrinted>2018-05-24T16:15:43Z</cp:lastPrinted>
  <dcterms:created xsi:type="dcterms:W3CDTF">2006-06-15T03:11:39Z</dcterms:created>
  <dcterms:modified xsi:type="dcterms:W3CDTF">2018-10-17T07:26:29Z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